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BAECF9CC-3D97-45F7-A1BC-1D55A6023D7A}" xr6:coauthVersionLast="46" xr6:coauthVersionMax="46" xr10:uidLastSave="{00000000-0000-0000-0000-000000000000}"/>
  <bookViews>
    <workbookView xWindow="-120" yWindow="-120" windowWidth="29040" windowHeight="1584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103" i="62" l="1"/>
  <c r="D102" i="62" s="1"/>
  <c r="C103" i="62"/>
  <c r="C102" i="62" s="1"/>
  <c r="D49" i="62"/>
  <c r="C49" i="62"/>
  <c r="D61" i="62"/>
  <c r="C61" i="62"/>
  <c r="A1" i="59"/>
  <c r="A1" i="64" s="1"/>
  <c r="D48" i="62" l="1"/>
  <c r="C48" i="62"/>
  <c r="A1" i="63"/>
  <c r="E1" i="62" l="1"/>
  <c r="E2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<sst xmlns="http://schemas.openxmlformats.org/spreadsheetml/2006/main" count="939" uniqueCount="664">
  <si>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</si>
  <si>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</si>
  <si>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</si>
  <si>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</si>
  <si>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</si>
  <si>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</si>
  <si>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</si>
  <si>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</si>
  <si>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</si>
  <si>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</si>
  <si>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</si>
  <si>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</si>
  <si>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</si>
  <si>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</si>
  <si>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</si>
  <si>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</si>
  <si>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</si>
  <si>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</si>
  <si>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</si>
  <si>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</si>
  <si>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</si>
  <si>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</si>
  <si>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</si>
  <si>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</si>
  <si>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</si>
  <si>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</si>
  <si>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</si>
  <si>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</si>
  <si>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</si>
  <si>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</si>
  <si>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</si>
  <si>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</si>
  <si>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</si>
  <si>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</si>
  <si>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</si>
  <si>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</si>
  <si>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</si>
  <si>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</si>
  <si>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</si>
  <si>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</si>
  <si>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</si>
  <si>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</si>
  <si>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</si>
  <si>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</si>
  <si>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</si>
  <si>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</si>
  <si>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</si>
  <si>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</si>
  <si>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</si>
  <si>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</si>
  <si>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</si>
  <si>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</si>
  <si>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</si>
  <si>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</si>
  <si>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</si>
  <si>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</si>
  <si>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</si>
  <si>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</si>
  <si>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</si>
  <si>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</si>
  <si>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</si>
  <si>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</si>
  <si>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</si>
  <si>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</si>
  <si>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</si>
  <si>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</si>
  <si>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</si>
  <si>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</si>
  <si>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</si>
  <si>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</si>
  <si>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</si>
  <si>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</si>
  <si>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</si>
  <si>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</si>
  <si>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</si>
  <si>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</si>
  <si>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</si>
  <si>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</si>
  <si>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</si>
  <si>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</si>
  <si>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</si>
  <si>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</si>
  <si>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</si>
  <si>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</si>
  <si>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</si>
  <si>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</si>
  <si>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</si>
  <si>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</si>
  <si>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</si>
  <si>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</si>
  <si>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</si>
  <si>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</si>
  <si>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</si>
  <si>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</si>
  <si>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</si>
  <si>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</si>
  <si>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</si>
  <si>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</si>
  <si>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</si>
  <si>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</si>
  <si>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</si>
  <si>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</si>
  <si>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</si>
  <si>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</si>
  <si>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</si>
  <si>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</si>
  <si>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</si>
  <si>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</si>
  <si>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</si>
  <si>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</si>
  <si>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</si>
  <si>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</si>
  <si>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</si>
  <si>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</si>
  <si>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</si>
  <si>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</si>
  <si>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</si>
  <si>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</si>
  <si>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</si>
  <si>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</si>
  <si>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</si>
  <si>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</si>
  <si>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</si>
  <si>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</si>
  <si>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</si>
  <si>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</si>
  <si>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</si>
  <si>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</si>
  <si>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</si>
  <si>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</si>
  <si>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</si>
  <si>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</si>
  <si>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</si>
  <si>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</si>
  <si>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</si>
  <si>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</si>
  <si>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</si>
  <si>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</si>
  <si>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</si>
  <si>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</si>
  <si>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</si>
  <si>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</si>
  <si>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</si>
  <si>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</si>
  <si>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</si>
  <si>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</si>
  <si>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</si>
  <si>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</si>
  <si>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</si>
  <si>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</si>
  <si>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</si>
  <si>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</si>
  <si>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</si>
  <si>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</si>
  <si>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</si>
  <si>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</si>
  <si>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</si>
  <si>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</si>
  <si>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</si>
  <si>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</si>
  <si>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</si>
  <si>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</si>
  <si>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</si>
  <si>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</si>
  <si>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</si>
  <si>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</si>
  <si>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</si>
  <si>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</si>
  <si>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</si>
  <si>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</si>
  <si>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</si>
  <si>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</si>
  <si>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</si>
  <si>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</si>
  <si>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</si>
  <si>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</si>
  <si>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</si>
  <si>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</si>
  <si>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</si>
  <si>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</si>
  <si>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</si>
  <si>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</si>
  <si>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</si>
  <si>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</si>
  <si>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</si>
  <si>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</si>
  <si>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</si>
  <si>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</si>
  <si>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</si>
  <si>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</si>
  <si>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</si>
  <si>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</si>
  <si>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</si>
  <si>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</si>
  <si>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</si>
  <si>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</si>
  <si>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</si>
  <si>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</si>
  <si>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</si>
  <si>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</si>
  <si>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</si>
  <si>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</si>
  <si>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</si>
  <si>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</si>
  <si>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</si>
  <si>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</si>
  <si>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</si>
  <si>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</si>
  <si>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</si>
  <si>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</si>
  <si>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</si>
  <si>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</si>
  <si>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</si>
  <si>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</si>
  <si>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</si>
  <si>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</si>
  <si>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</si>
  <si>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</si>
  <si>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</si>
  <si>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</si>
  <si>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</si>
  <si>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</si>
  <si>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</si>
  <si>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</si>
  <si>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</si>
  <si>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</si>
  <si>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</si>
  <si>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</si>
  <si>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</si>
  <si>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</si>
  <si>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</si>
  <si>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</si>
  <si>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</si>
  <si>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</si>
  <si>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</si>
  <si>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</si>
  <si>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</si>
  <si>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</si>
  <si>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</si>
  <si>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</si>
  <si>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</si>
  <si>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</si>
  <si>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</si>
  <si>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</si>
  <si>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</si>
  <si>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</si>
  <si>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</si>
  <si>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</si>
  <si>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</si>
  <si>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</si>
  <si>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</si>
  <si>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</si>
  <si>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</si>
  <si>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</si>
  <si>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</si>
  <si>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</si>
  <si>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</si>
  <si>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</si>
  <si>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</si>
  <si>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</si>
  <si>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</si>
  <si>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</si>
  <si>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</si>
  <si>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</si>
  <si>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</si>
  <si>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</si>
  <si>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</si>
  <si>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</si>
  <si>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</si>
  <si>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</si>
  <si>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</si>
  <si>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</si>
  <si>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</si>
  <si>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</si>
  <si>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</si>
  <si>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</si>
  <si>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</si>
  <si>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</si>
  <si>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</si>
  <si>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</si>
  <si>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</si>
  <si>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</si>
  <si>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</si>
  <si>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</si>
  <si>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</si>
  <si>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</si>
  <si>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</si>
  <si>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</si>
  <si>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</si>
  <si>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</si>
  <si>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</si>
  <si>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</si>
  <si>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</si>
  <si>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</si>
  <si>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</si>
  <si>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</si>
  <si>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</si>
  <si>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</si>
  <si>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</si>
  <si>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</si>
  <si>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</si>
  <si>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</si>
  <si>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</si>
  <si>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</si>
  <si>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</si>
  <si>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</si>
  <si>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</si>
  <si>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</si>
  <si>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</si>
  <si>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</si>
  <si>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</si>
  <si>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</si>
  <si>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</si>
  <si>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</si>
  <si>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</si>
  <si>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</si>
  <si>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</si>
  <si>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</si>
  <si>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</si>
  <si>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</si>
  <si>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</si>
  <si>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</si>
  <si>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</si>
  <si>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</si>
  <si>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</si>
  <si>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</si>
  <si>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</si>
  <si>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</si>
  <si>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</si>
  <si>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</si>
  <si>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</si>
  <si>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</si>
  <si>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</si>
  <si>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</si>
  <si>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</si>
  <si>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</si>
  <si>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</si>
  <si>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</si>
  <si>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</si>
  <si>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</si>
  <si>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</si>
  <si>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</si>
  <si>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</si>
  <si>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</si>
  <si>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</si>
  <si>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</si>
  <si>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</si>
  <si>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</si>
  <si>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</si>
  <si>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</si>
  <si>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</si>
  <si>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</si>
  <si>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</si>
  <si>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</si>
  <si>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</si>
  <si>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</si>
  <si>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</si>
  <si>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</si>
  <si>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</si>
  <si>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</si>
  <si>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</si>
  <si>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</si>
  <si>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</si>
  <si>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</si>
  <si>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</si>
  <si>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</si>
  <si>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</si>
  <si>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</si>
  <si>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</si>
  <si>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</si>
  <si>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</si>
  <si>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</si>
  <si>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</si>
  <si>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</si>
  <si>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</si>
  <si>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</si>
  <si>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</si>
  <si>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</si>
  <si>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</si>
  <si>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</si>
  <si>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</si>
  <si>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</si>
  <si>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</si>
  <si>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</si>
  <si>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</si>
  <si>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</si>
  <si>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</si>
  <si>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</si>
  <si>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</si>
  <si>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</si>
  <si>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</si>
  <si>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</si>
  <si>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</si>
  <si>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</si>
  <si>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</si>
  <si>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</si>
  <si>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</si>
  <si>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</si>
  <si>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</si>
  <si>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</si>
  <si>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</si>
  <si>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</si>
  <si>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</si>
  <si>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</si>
  <si>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</si>
  <si>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</si>
  <si>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</si>
  <si>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</si>
  <si>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</si>
  <si>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</si>
  <si>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</si>
  <si>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</si>
  <si>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</si>
  <si>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</si>
  <si>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</si>
  <si>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</si>
  <si>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</si>
  <si>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</si>
  <si>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</si>
  <si>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</si>
  <si>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</si>
  <si>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</si>
  <si>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</si>
  <si>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</si>
  <si>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</si>
  <si>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</si>
  <si>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</si>
  <si>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</si>
  <si>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</si>
  <si>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</si>
  <si>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</si>
  <si>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</si>
  <si>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</si>
  <si>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</si>
  <si>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</si>
  <si>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</si>
  <si>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</si>
  <si>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</si>
  <si>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</si>
  <si>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</si>
  <si>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</si>
  <si>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</si>
  <si>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</si>
  <si>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</si>
  <si>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</si>
  <si>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</si>
  <si>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</si>
  <si>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</si>
  <si>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</si>
  <si>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</si>
  <si>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</si>
  <si>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</si>
  <si>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</si>
  <si>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</si>
  <si>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</si>
  <si>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</si>
  <si>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</si>
  <si>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</si>
  <si>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</si>
  <si>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</si>
  <si>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</si>
  <si>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</si>
  <si>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</si>
  <si>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</si>
  <si>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</si>
  <si>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</si>
  <si>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</si>
  <si>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</si>
  <si>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</si>
  <si>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</si>
  <si>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</si>
  <si>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</si>
  <si>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</si>
  <si>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</si>
  <si>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</si>
  <si>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</si>
  <si>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</si>
  <si>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</si>
  <si>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</si>
  <si>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</si>
  <si>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</si>
  <si>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</si>
  <si>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</si>
  <si>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</si>
  <si>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</si>
  <si>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</si>
  <si>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</si>
  <si>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</si>
  <si>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</si>
  <si>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</si>
  <si>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</si>
  <si>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</si>
  <si>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</si>
  <si>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</si>
  <si>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</si>
  <si>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</si>
  <si>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</si>
  <si>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</si>
  <si>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</si>
  <si>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</si>
  <si>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</si>
  <si>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</si>
  <si>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</si>
  <si>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</si>
  <si>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</si>
  <si>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</si>
  <si>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</si>
  <si>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</si>
  <si>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</si>
  <si>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</si>
  <si>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</si>
  <si>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</si>
  <si>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</si>
  <si>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</si>
  <si>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</si>
  <si>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</si>
  <si>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</si>
  <si>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</si>
  <si>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</si>
  <si>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</si>
  <si>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</si>
  <si>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</si>
  <si>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</si>
  <si>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</si>
  <si>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</si>
  <si>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</si>
  <si>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</si>
  <si>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</si>
  <si>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</si>
  <si>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</si>
  <si>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</si>
  <si>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</si>
  <si>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</si>
  <si>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</si>
  <si>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</si>
  <si>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</si>
  <si>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</si>
  <si>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</si>
  <si>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</si>
  <si>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</si>
  <si>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</si>
  <si>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</si>
  <si>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</si>
  <si>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</si>
  <si>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</si>
  <si>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</si>
  <si>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</si>
  <si>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</si>
  <si>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</si>
  <si>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</si>
  <si>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</si>
  <si>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</si>
  <si>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</si>
  <si>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</si>
  <si>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</si>
  <si>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</si>
  <si>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</si>
  <si>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</si>
  <si>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</si>
  <si>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</si>
  <si>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</si>
  <si>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</si>
  <si>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</si>
  <si>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</si>
  <si>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</si>
  <si>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</si>
  <si>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</si>
  <si>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</si>
  <si>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</si>
  <si>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</si>
  <si>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</si>
  <si>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</si>
  <si>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</si>
  <si>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</si>
  <si>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</si>
  <si>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</si>
  <si>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</si>
  <si>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</si>
  <si>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</si>
  <si>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</si>
  <si>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</si>
  <si>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</si>
  <si>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</si>
  <si>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</si>
  <si>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</si>
  <si>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</si>
  <si>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</si>
  <si>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</si>
  <si>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</si>
  <si>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</si>
  <si>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</si>
  <si>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</si>
  <si>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</si>
  <si>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</si>
  <si>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</si>
  <si>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</si>
  <si>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</si>
  <si>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</si>
  <si>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</si>
  <si>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</si>
  <si>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</si>
  <si>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</si>
  <si>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</si>
  <si>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</si>
  <si>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</si>
  <si>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</si>
  <si>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</si>
  <si>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</si>
  <si>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</si>
  <si>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</si>
  <si>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</si>
  <si>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</si>
  <si>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</si>
  <si>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</si>
  <si>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</si>
  <si>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</si>
  <si>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</si>
  <si>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</si>
  <si>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</si>
  <si>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</si>
  <si>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</si>
  <si>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</si>
  <si>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</si>
  <si>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</si>
  <si>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</si>
  <si>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</si>
  <si>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</si>
  <si>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</si>
  <si>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</si>
  <si>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</si>
  <si>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</si>
  <si>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</si>
  <si>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</si>
  <si>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</si>
  <si>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</si>
  <si>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</si>
  <si>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</si>
  <si>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</si>
  <si>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</si>
  <si>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</si>
  <si>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</si>
  <si>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</si>
  <si>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</si>
  <si>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</si>
  <si>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</si>
  <si>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</si>
  <si>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</si>
  <si>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</si>
  <si>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</si>
  <si>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</si>
  <si>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</si>
  <si>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DE ACAMBARO, GTO. 2022</t>
  </si>
  <si>
    <t>CORRESPONDIENTE DEL 01 DE ENERO DEL 2022 AL 30 DE JUNIO DEL 2022</t>
  </si>
  <si>
    <t>_________________________                                ___________________________________</t>
  </si>
  <si>
    <t>LIC. CLAUDIA SILVA CAMPOS                                 C.P.  CLAUDIA SALINAS CERVANTES</t>
  </si>
  <si>
    <t xml:space="preserve">      PRESIDENTE MUNICIPAL                                                    TESORERO MUNICIPAL</t>
  </si>
  <si>
    <t>y son responsabilidad del emisor.</t>
  </si>
  <si>
    <t xml:space="preserve">Bajo protesta de decir verdad declaramos que los Estados Financieros y sus notas, son razonablemente correctos </t>
  </si>
  <si>
    <t>LIC. CLAUDIA SILVA CAMPOS</t>
  </si>
  <si>
    <t>C.P. CLAUDIA SALINAS CERVANTES</t>
  </si>
  <si>
    <t>PRESIDENTE MUNICIPAL</t>
  </si>
  <si>
    <t>TESORERO MUNICIPAL</t>
  </si>
  <si>
    <t xml:space="preserve">                                                                                           ___________________________________________________________</t>
  </si>
  <si>
    <t>Bajo protesta de decir verdad declaramos que los Estados Financieros y sus notas, son razonablemente correctos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</si>
</sst>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3" fillId="0" borderId="0" xfId="3" applyFont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0" borderId="0" xfId="9" applyFont="1" applyAlignment="1">
      <alignment horizontal="center"/>
    </xf>
    <xf numFmtId="0" fontId="11" fillId="0" borderId="0" xfId="10" applyFont="1" applyAlignment="1">
      <alignment horizontal="center"/>
    </xf>
    <xf numFmtId="4" fontId="2" fillId="0" borderId="0" xfId="3" applyNumberFormat="1" applyFont="1" applyAlignment="1" applyProtection="1">
      <alignment horizontal="center" vertical="top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3</xdr:col>
      <xdr:colOff>133350</xdr:colOff>
      <xdr:row>45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FC98206-D256-4DB1-92AC-4DF7700B5150}"/>
            </a:ext>
          </a:extLst>
        </xdr:cNvPr>
        <xdr:cNvSpPr txBox="1"/>
      </xdr:nvSpPr>
      <xdr:spPr>
        <a:xfrm>
          <a:off x="219075" y="5543550"/>
          <a:ext cx="5524500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_________________________</a:t>
          </a:r>
          <a:r>
            <a:rPr lang="es-MX" sz="1100" baseline="0"/>
            <a:t>                                    ______________________________</a:t>
          </a:r>
          <a:endParaRPr lang="es-MX" sz="1100"/>
        </a:p>
        <a:p>
          <a:r>
            <a:rPr lang="es-MX" sz="1100"/>
            <a:t>        LIC. CLAUDIA SILVA CAMPOS                                       C.P. CLAUDIA SALINAS CERVANTES</a:t>
          </a:r>
        </a:p>
        <a:p>
          <a:r>
            <a:rPr lang="es-MX" sz="1100" baseline="0"/>
            <a:t>           PRESIDENTE MUNICIPAL                                                       TESORERO MUNICIPAL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2</xdr:col>
      <xdr:colOff>1133475</xdr:colOff>
      <xdr:row>61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127776B-00DD-47C8-BF19-2D7EE1F3E94B}"/>
            </a:ext>
          </a:extLst>
        </xdr:cNvPr>
        <xdr:cNvSpPr txBox="1"/>
      </xdr:nvSpPr>
      <xdr:spPr>
        <a:xfrm>
          <a:off x="0" y="7858125"/>
          <a:ext cx="5524500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_________________________</a:t>
          </a:r>
          <a:r>
            <a:rPr lang="es-MX" sz="1100" baseline="0"/>
            <a:t>                                    ______________________________</a:t>
          </a:r>
          <a:endParaRPr lang="es-MX" sz="1100"/>
        </a:p>
        <a:p>
          <a:r>
            <a:rPr lang="es-MX" sz="1100"/>
            <a:t>        LIC. CLAUDIA SILVA CAMPOS                                       C.P. CLAUDIA SALINAS CERVANTES</a:t>
          </a:r>
        </a:p>
        <a:p>
          <a:r>
            <a:rPr lang="es-MX" sz="1100" baseline="0"/>
            <a:t>           PRESIDENTE MUNICIPAL                                                       TESORERO MUNICIPAL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1485900</xdr:colOff>
      <xdr:row>62</xdr:row>
      <xdr:rowOff>95250</xdr:rowOff>
    </xdr:from>
    <xdr:to>
      <xdr:col>2</xdr:col>
      <xdr:colOff>3429000</xdr:colOff>
      <xdr:row>62</xdr:row>
      <xdr:rowOff>95250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DEE551-0EAA-46E7-BABB-84BC00F24E03}"/>
            </a:ext>
          </a:extLst>
        </xdr:cNvPr>
        <xdr:cNvCxnSpPr/>
      </xdr:nvCxnSpPr>
      <xdr:spPr>
        <a:xfrm>
          <a:off x="2333625" y="94107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62</xdr:row>
      <xdr:rowOff>95250</xdr:rowOff>
    </xdr:from>
    <xdr:to>
      <xdr:col>7</xdr:col>
      <xdr:colOff>685800</xdr:colOff>
      <xdr:row>62</xdr:row>
      <xdr:rowOff>95250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D426857-3FBF-42AD-81D6-34C0FF99CFB8}"/>
            </a:ext>
          </a:extLst>
        </xdr:cNvPr>
        <xdr:cNvCxnSpPr/>
      </xdr:nvCxnSpPr>
      <xdr:spPr>
        <a:xfrm>
          <a:off x="7991475" y="9410700"/>
          <a:ext cx="2543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F52" sqref="F5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60" t="s">
        <v>651</v>
      </c>
      <c r="B1" s="160"/>
      <c r="C1" s="36" t="s">
        <v>179</v>
      </c>
      <c r="D1" s="37">
        <v>2022</v>
      </c>
    </row>
    <row r="2" spans="1:5" x14ac:dyDescent="0.2">
      <c r="A2" s="161" t="s">
        <v>485</v>
      </c>
      <c r="B2" s="161"/>
      <c r="C2" s="36" t="s">
        <v>181</v>
      </c>
      <c r="D2" s="39" t="s">
        <v>606</v>
      </c>
    </row>
    <row r="3" spans="1:5" x14ac:dyDescent="0.2">
      <c r="A3" s="162" t="s">
        <v>652</v>
      </c>
      <c r="B3" s="162"/>
      <c r="C3" s="36" t="s">
        <v>182</v>
      </c>
      <c r="D3" s="37">
        <v>2</v>
      </c>
      <c r="E3" s="14">
        <v>2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3" t="s">
        <v>649</v>
      </c>
      <c r="B43" s="163"/>
      <c r="C43" s="150"/>
      <c r="D43" s="150"/>
      <c r="E43" s="150"/>
    </row>
    <row r="51" spans="1:2" x14ac:dyDescent="0.2">
      <c r="B51" s="14" t="s">
        <v>653</v>
      </c>
    </row>
    <row r="52" spans="1:2" x14ac:dyDescent="0.2">
      <c r="A52" s="158"/>
      <c r="B52" s="158" t="s">
        <v>654</v>
      </c>
    </row>
    <row r="53" spans="1:2" x14ac:dyDescent="0.2">
      <c r="A53" s="158"/>
      <c r="B53" s="158" t="s">
        <v>655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3"/>
  <sheetViews>
    <sheetView showGridLines="0" topLeftCell="A27" workbookViewId="0">
      <selection activeCell="B47" sqref="B47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7" t="str">
        <f>ESF!A1</f>
        <v>MUNICIPIO DE ACAMBARO, GTO. 2022</v>
      </c>
      <c r="B1" s="168"/>
      <c r="C1" s="169"/>
    </row>
    <row r="2" spans="1:3" s="58" customFormat="1" ht="18" customHeight="1" x14ac:dyDescent="0.25">
      <c r="A2" s="170" t="s">
        <v>482</v>
      </c>
      <c r="B2" s="171"/>
      <c r="C2" s="172"/>
    </row>
    <row r="3" spans="1:3" s="58" customFormat="1" ht="18" customHeight="1" x14ac:dyDescent="0.25">
      <c r="A3" s="170" t="str">
        <f>ESF!A3</f>
        <v>CORRESPONDIENTE DEL 01 DE ENERO DEL 2022 AL 30 DE JUNIO DEL 2022</v>
      </c>
      <c r="B3" s="171"/>
      <c r="C3" s="172"/>
    </row>
    <row r="4" spans="1:3" s="60" customFormat="1" x14ac:dyDescent="0.2">
      <c r="A4" s="173" t="s">
        <v>478</v>
      </c>
      <c r="B4" s="174"/>
      <c r="C4" s="175"/>
    </row>
    <row r="5" spans="1:3" x14ac:dyDescent="0.2">
      <c r="A5" s="75" t="s">
        <v>517</v>
      </c>
      <c r="B5" s="75"/>
      <c r="C5" s="76">
        <v>223541250.72999999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223541250.72999999</v>
      </c>
    </row>
    <row r="22" spans="1:3" x14ac:dyDescent="0.2">
      <c r="B22" s="42" t="s">
        <v>657</v>
      </c>
    </row>
    <row r="23" spans="1:3" x14ac:dyDescent="0.2">
      <c r="B23" s="59" t="s">
        <v>656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42"/>
  <sheetViews>
    <sheetView showGridLines="0" tabSelected="1" topLeftCell="A16" workbookViewId="0">
      <selection activeCell="G52" sqref="G52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5" s="61" customFormat="1" ht="18.95" customHeight="1" x14ac:dyDescent="0.25">
      <c r="A1" s="176" t="str">
        <f>ESF!A1</f>
        <v>MUNICIPIO DE ACAMBARO, GTO. 2022</v>
      </c>
      <c r="B1" s="177"/>
      <c r="C1" s="178"/>
    </row>
    <row r="2" spans="1:5" s="61" customFormat="1" ht="18.95" customHeight="1" x14ac:dyDescent="0.25">
      <c r="A2" s="179" t="s">
        <v>483</v>
      </c>
      <c r="B2" s="180"/>
      <c r="C2" s="181"/>
    </row>
    <row r="3" spans="1:5" s="61" customFormat="1" ht="18.95" customHeight="1" x14ac:dyDescent="0.25">
      <c r="A3" s="179" t="str">
        <f>ESF!A3</f>
        <v>CORRESPONDIENTE DEL 01 DE ENERO DEL 2022 AL 30 DE JUNIO DEL 2022</v>
      </c>
      <c r="B3" s="180"/>
      <c r="C3" s="181"/>
    </row>
    <row r="4" spans="1:5" x14ac:dyDescent="0.2">
      <c r="A4" s="173" t="s">
        <v>478</v>
      </c>
      <c r="B4" s="174"/>
      <c r="C4" s="175"/>
    </row>
    <row r="5" spans="1:5" x14ac:dyDescent="0.2">
      <c r="A5" s="105" t="s">
        <v>530</v>
      </c>
      <c r="B5" s="75"/>
      <c r="C5" s="98">
        <v>137310301.34999999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23610938.879999999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23610938.879999999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160921240.22999999</v>
      </c>
    </row>
    <row r="41" spans="1:5" x14ac:dyDescent="0.2">
      <c r="B41" s="42" t="s">
        <v>663</v>
      </c>
    </row>
    <row r="42" spans="1:5" x14ac:dyDescent="0.2">
      <c r="B42" s="59" t="s">
        <v>656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6"/>
  <sheetViews>
    <sheetView topLeftCell="A21" workbookViewId="0">
      <selection activeCell="E56" sqref="E56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6" t="str">
        <f>'Notas a los Edos Financieros'!A1</f>
        <v>MUNICIPIO DE ACAMBARO, GTO. 2022</v>
      </c>
      <c r="B1" s="185"/>
      <c r="C1" s="185"/>
      <c r="D1" s="185"/>
      <c r="E1" s="185"/>
      <c r="F1" s="185"/>
      <c r="G1" s="49" t="s">
        <v>179</v>
      </c>
      <c r="H1" s="50">
        <f>'Notas a los Edos Financieros'!D1</f>
        <v>2022</v>
      </c>
    </row>
    <row r="2" spans="1:10" ht="18.95" customHeight="1" x14ac:dyDescent="0.2">
      <c r="A2" s="166" t="s">
        <v>484</v>
      </c>
      <c r="B2" s="185"/>
      <c r="C2" s="185"/>
      <c r="D2" s="185"/>
      <c r="E2" s="185"/>
      <c r="F2" s="185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6" t="str">
        <f>'Notas a los Edos Financieros'!A3</f>
        <v>CORRESPONDIENTE DEL 01 DE ENERO DEL 2022 AL 30 DE JUNIO DEL 2022</v>
      </c>
      <c r="B3" s="185"/>
      <c r="C3" s="185"/>
      <c r="D3" s="185"/>
      <c r="E3" s="185"/>
      <c r="F3" s="185"/>
      <c r="G3" s="49" t="s">
        <v>182</v>
      </c>
      <c r="H3" s="50">
        <f>'Notas a los Edos Financieros'!D3</f>
        <v>2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1488943998.25</v>
      </c>
      <c r="E35" s="63">
        <v>1488943998.25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471995158.94999999</v>
      </c>
      <c r="D36" s="56">
        <v>0</v>
      </c>
      <c r="E36" s="56">
        <v>0</v>
      </c>
      <c r="F36" s="56">
        <v>471995158.94999999</v>
      </c>
    </row>
    <row r="37" spans="1:6" x14ac:dyDescent="0.2">
      <c r="A37" s="51">
        <v>8120</v>
      </c>
      <c r="B37" s="51" t="s">
        <v>95</v>
      </c>
      <c r="C37" s="56">
        <v>471995158.94999999</v>
      </c>
      <c r="D37" s="56">
        <v>237388648.53999999</v>
      </c>
      <c r="E37" s="56">
        <v>15247298.25</v>
      </c>
      <c r="F37" s="56">
        <v>249853808.66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15247298.25</v>
      </c>
      <c r="E38" s="56">
        <v>13727397.810000001</v>
      </c>
      <c r="F38" s="56">
        <v>-1519900.44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223541008.03</v>
      </c>
      <c r="E39" s="56">
        <v>223661008.03</v>
      </c>
      <c r="F39" s="56">
        <v>120000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223541250.72999999</v>
      </c>
      <c r="F40" s="56">
        <v>223541250.72999999</v>
      </c>
    </row>
    <row r="41" spans="1:6" x14ac:dyDescent="0.2">
      <c r="A41" s="51">
        <v>8210</v>
      </c>
      <c r="B41" s="51" t="s">
        <v>91</v>
      </c>
      <c r="C41" s="56">
        <v>471995158.94999999</v>
      </c>
      <c r="D41" s="56">
        <v>0</v>
      </c>
      <c r="E41" s="56">
        <v>0</v>
      </c>
      <c r="F41" s="56">
        <v>471995158.94999999</v>
      </c>
    </row>
    <row r="42" spans="1:6" x14ac:dyDescent="0.2">
      <c r="A42" s="51">
        <v>8220</v>
      </c>
      <c r="B42" s="51" t="s">
        <v>90</v>
      </c>
      <c r="C42" s="56">
        <v>471995158.94999999</v>
      </c>
      <c r="D42" s="56">
        <v>227980743.11000001</v>
      </c>
      <c r="E42" s="56">
        <v>374663546.77999997</v>
      </c>
      <c r="F42" s="56">
        <v>325312355.27999997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133120897.95999999</v>
      </c>
      <c r="E43" s="56">
        <v>134640798.40000001</v>
      </c>
      <c r="F43" s="56">
        <v>-1519900.44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241542648.81999999</v>
      </c>
      <c r="E44" s="56">
        <v>230650246.06</v>
      </c>
      <c r="F44" s="56">
        <v>10892402.76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137310301.34999999</v>
      </c>
      <c r="E45" s="56">
        <v>137310301.34999999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137310301.34999999</v>
      </c>
      <c r="E46" s="56">
        <v>135502150.84</v>
      </c>
      <c r="F46" s="56">
        <v>1808150.51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135502150.84</v>
      </c>
      <c r="E47" s="56">
        <v>0</v>
      </c>
      <c r="F47" s="56">
        <v>135502150.84</v>
      </c>
    </row>
    <row r="48" spans="1:6" x14ac:dyDescent="0.2">
      <c r="A48" s="138"/>
    </row>
    <row r="49" spans="1:9" x14ac:dyDescent="0.2">
      <c r="A49" s="138"/>
      <c r="B49" s="42" t="s">
        <v>649</v>
      </c>
    </row>
    <row r="63" spans="1:9" x14ac:dyDescent="0.2">
      <c r="B63" s="51" t="s">
        <v>662</v>
      </c>
    </row>
    <row r="64" spans="1:9" x14ac:dyDescent="0.2">
      <c r="B64" s="182" t="s">
        <v>658</v>
      </c>
      <c r="C64" s="182"/>
      <c r="D64" s="182"/>
      <c r="E64" s="182" t="s">
        <v>659</v>
      </c>
      <c r="F64" s="182"/>
      <c r="G64" s="182"/>
      <c r="H64" s="182"/>
      <c r="I64" s="182"/>
    </row>
    <row r="65" spans="2:9" x14ac:dyDescent="0.2">
      <c r="B65" s="182" t="s">
        <v>660</v>
      </c>
      <c r="C65" s="182"/>
      <c r="D65" s="182"/>
      <c r="E65" s="183" t="s">
        <v>661</v>
      </c>
      <c r="F65" s="183"/>
      <c r="G65" s="183"/>
      <c r="H65" s="183"/>
      <c r="I65" s="183"/>
    </row>
    <row r="66" spans="2:9" x14ac:dyDescent="0.2">
      <c r="C66" s="159"/>
      <c r="D66" s="184"/>
      <c r="E66" s="184"/>
      <c r="F66" s="184"/>
      <c r="G66" s="184"/>
    </row>
  </sheetData>
  <sheetProtection formatCells="0" formatColumns="0" formatRows="0" insertColumns="0" insertRows="0" insertHyperlinks="0" deleteColumns="0" deleteRows="0" sort="0" autoFilter="0" pivotTables="0"/>
  <mergeCells count="8">
    <mergeCell ref="B65:D65"/>
    <mergeCell ref="E65:I65"/>
    <mergeCell ref="D66:G66"/>
    <mergeCell ref="A1:F1"/>
    <mergeCell ref="A2:F2"/>
    <mergeCell ref="A3:F3"/>
    <mergeCell ref="B64:D64"/>
    <mergeCell ref="E64:I6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6" t="s">
        <v>34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7" t="s">
        <v>36</v>
      </c>
      <c r="C10" s="187"/>
      <c r="D10" s="187"/>
      <c r="E10" s="187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7" t="s">
        <v>38</v>
      </c>
      <c r="C12" s="187"/>
      <c r="D12" s="187"/>
      <c r="E12" s="187"/>
    </row>
    <row r="13" spans="1:8" s="6" customFormat="1" ht="26.1" customHeight="1" x14ac:dyDescent="0.2">
      <c r="A13" s="122" t="s">
        <v>593</v>
      </c>
      <c r="B13" s="187" t="s">
        <v>39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B110" zoomScaleNormal="100" workbookViewId="0">
      <selection activeCell="H3" sqref="H3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4" t="str">
        <f>'Notas a los Edos Financieros'!A1</f>
        <v>MUNICIPIO DE ACAMBARO, GTO. 2022</v>
      </c>
      <c r="B1" s="165"/>
      <c r="C1" s="165"/>
      <c r="D1" s="165"/>
      <c r="E1" s="165"/>
      <c r="F1" s="165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4" t="s">
        <v>180</v>
      </c>
      <c r="B2" s="165"/>
      <c r="C2" s="165"/>
      <c r="D2" s="165"/>
      <c r="E2" s="165"/>
      <c r="F2" s="165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4" t="str">
        <f>'Notas a los Edos Financieros'!A3</f>
        <v>CORRESPONDIENTE DEL 01 DE ENERO DEL 2022 AL 30 DE JUNIO DEL 2022</v>
      </c>
      <c r="B3" s="165"/>
      <c r="C3" s="165"/>
      <c r="D3" s="165"/>
      <c r="E3" s="165"/>
      <c r="F3" s="165"/>
      <c r="G3" s="36" t="s">
        <v>182</v>
      </c>
      <c r="H3" s="47">
        <f>'Notas a los Edos Financieros'!D3</f>
        <v>2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53139574.759999998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218.42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43043169.090000004</v>
      </c>
      <c r="D20" s="46">
        <v>43043169.090000004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43216.68</v>
      </c>
      <c r="D21" s="46">
        <v>43216.68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11129606.220000001</v>
      </c>
      <c r="D27" s="46">
        <v>11129606.220000001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135750.25</v>
      </c>
      <c r="D28" s="46">
        <v>135750.25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476969.67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649539757.39999998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478009625.94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171530131.46000001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76556460.269999996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9639971.7300000004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2283397.86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5017344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37278963.579999998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8246177.6299999999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14090605.470000001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1182277.6299999999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53985.7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1128291.93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5375086.0899999999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5375086.0899999999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51446896.520000003</v>
      </c>
      <c r="D103" s="46">
        <v>51446896.520000003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11466769.710000001</v>
      </c>
      <c r="D105" s="46">
        <v>11466769.710000001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1149502.5</v>
      </c>
      <c r="D106" s="46">
        <v>1149502.5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2545729.86</v>
      </c>
      <c r="D107" s="46">
        <v>2545729.86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2763500.34</v>
      </c>
      <c r="D110" s="46">
        <v>2763500.34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33521394.109999999</v>
      </c>
      <c r="D112" s="46">
        <v>33521394.109999999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2"/>
  <sheetViews>
    <sheetView zoomScaleNormal="100" workbookViewId="0">
      <selection activeCell="D253" sqref="D25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61" t="str">
        <f>ESF!A1</f>
        <v>MUNICIPIO DE ACAMBARO, GTO. 2022</v>
      </c>
      <c r="B1" s="161"/>
      <c r="C1" s="161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61" t="s">
        <v>290</v>
      </c>
      <c r="B2" s="161"/>
      <c r="C2" s="161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61" t="str">
        <f>ESF!A3</f>
        <v>CORRESPONDIENTE DEL 01 DE ENERO DEL 2022 AL 30 DE JUNIO DEL 2022</v>
      </c>
      <c r="B3" s="161"/>
      <c r="C3" s="161"/>
      <c r="D3" s="36" t="s">
        <v>182</v>
      </c>
      <c r="E3" s="47">
        <f>'Notas a los Edos Financieros'!D3</f>
        <v>2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39614105.299999997</v>
      </c>
      <c r="D8" s="70"/>
      <c r="E8" s="68"/>
    </row>
    <row r="9" spans="1:5" x14ac:dyDescent="0.2">
      <c r="A9" s="69">
        <v>4110</v>
      </c>
      <c r="B9" s="70" t="s">
        <v>293</v>
      </c>
      <c r="C9" s="73">
        <v>24915485.109999999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13487.96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24441909.5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460087.65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218350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218350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5111137.9400000004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5111137.9400000004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4770997.96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226434.57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4238326.8600000003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3502198.25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636128.61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183358485.53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183358485.53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97625570.459999993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85512915.069999993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220000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1153528.24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1153528.24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144389838.74000001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110971624.5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77992419.519999996</v>
      </c>
      <c r="D100" s="74">
        <f t="shared" ref="D100:D163" si="0">C100/$C$99</f>
        <v>0.70281407406088747</v>
      </c>
      <c r="E100" s="70"/>
    </row>
    <row r="101" spans="1:5" x14ac:dyDescent="0.2">
      <c r="A101" s="72">
        <v>5111</v>
      </c>
      <c r="B101" s="70" t="s">
        <v>349</v>
      </c>
      <c r="C101" s="73">
        <v>40191540.340000004</v>
      </c>
      <c r="D101" s="74">
        <f t="shared" si="0"/>
        <v>0.36217853456763627</v>
      </c>
      <c r="E101" s="70"/>
    </row>
    <row r="102" spans="1:5" x14ac:dyDescent="0.2">
      <c r="A102" s="72">
        <v>5112</v>
      </c>
      <c r="B102" s="70" t="s">
        <v>350</v>
      </c>
      <c r="C102" s="73">
        <v>1441756.8</v>
      </c>
      <c r="D102" s="74">
        <f t="shared" si="0"/>
        <v>1.2992121242669562E-2</v>
      </c>
      <c r="E102" s="70"/>
    </row>
    <row r="103" spans="1:5" x14ac:dyDescent="0.2">
      <c r="A103" s="72">
        <v>5113</v>
      </c>
      <c r="B103" s="70" t="s">
        <v>351</v>
      </c>
      <c r="C103" s="73">
        <v>9115415.4399999995</v>
      </c>
      <c r="D103" s="74">
        <f t="shared" si="0"/>
        <v>8.2141858164832035E-2</v>
      </c>
      <c r="E103" s="70"/>
    </row>
    <row r="104" spans="1:5" x14ac:dyDescent="0.2">
      <c r="A104" s="72">
        <v>5114</v>
      </c>
      <c r="B104" s="70" t="s">
        <v>352</v>
      </c>
      <c r="C104" s="73">
        <v>17847138.140000001</v>
      </c>
      <c r="D104" s="74">
        <f t="shared" si="0"/>
        <v>0.16082614110060181</v>
      </c>
      <c r="E104" s="70"/>
    </row>
    <row r="105" spans="1:5" x14ac:dyDescent="0.2">
      <c r="A105" s="72">
        <v>5115</v>
      </c>
      <c r="B105" s="70" t="s">
        <v>353</v>
      </c>
      <c r="C105" s="73">
        <v>7522714.7999999998</v>
      </c>
      <c r="D105" s="74">
        <f t="shared" si="0"/>
        <v>6.7789534792292785E-2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5900408.6699999999</v>
      </c>
      <c r="D107" s="74">
        <f t="shared" si="0"/>
        <v>5.3170427094180281E-2</v>
      </c>
      <c r="E107" s="70"/>
    </row>
    <row r="108" spans="1:5" x14ac:dyDescent="0.2">
      <c r="A108" s="72">
        <v>5121</v>
      </c>
      <c r="B108" s="70" t="s">
        <v>356</v>
      </c>
      <c r="C108" s="73">
        <v>749161.63</v>
      </c>
      <c r="D108" s="74">
        <f t="shared" si="0"/>
        <v>6.7509296486869038E-3</v>
      </c>
      <c r="E108" s="70"/>
    </row>
    <row r="109" spans="1:5" x14ac:dyDescent="0.2">
      <c r="A109" s="72">
        <v>5122</v>
      </c>
      <c r="B109" s="70" t="s">
        <v>357</v>
      </c>
      <c r="C109" s="73">
        <v>139259.85</v>
      </c>
      <c r="D109" s="74">
        <f t="shared" si="0"/>
        <v>1.2549140433643017E-3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142426.51999999999</v>
      </c>
      <c r="D111" s="74">
        <f t="shared" si="0"/>
        <v>1.2834498966895812E-3</v>
      </c>
      <c r="E111" s="70"/>
    </row>
    <row r="112" spans="1:5" x14ac:dyDescent="0.2">
      <c r="A112" s="72">
        <v>5125</v>
      </c>
      <c r="B112" s="70" t="s">
        <v>360</v>
      </c>
      <c r="C112" s="73">
        <v>1463.41</v>
      </c>
      <c r="D112" s="74">
        <f t="shared" si="0"/>
        <v>1.3187244997030751E-5</v>
      </c>
      <c r="E112" s="70"/>
    </row>
    <row r="113" spans="1:5" x14ac:dyDescent="0.2">
      <c r="A113" s="72">
        <v>5126</v>
      </c>
      <c r="B113" s="70" t="s">
        <v>361</v>
      </c>
      <c r="C113" s="73">
        <v>3753444.76</v>
      </c>
      <c r="D113" s="74">
        <f t="shared" si="0"/>
        <v>3.3823464123479599E-2</v>
      </c>
      <c r="E113" s="70"/>
    </row>
    <row r="114" spans="1:5" x14ac:dyDescent="0.2">
      <c r="A114" s="72">
        <v>5127</v>
      </c>
      <c r="B114" s="70" t="s">
        <v>362</v>
      </c>
      <c r="C114" s="73">
        <v>572051.48</v>
      </c>
      <c r="D114" s="74">
        <f t="shared" si="0"/>
        <v>5.1549347193705361E-3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542601.02</v>
      </c>
      <c r="D116" s="74">
        <f t="shared" si="0"/>
        <v>4.8895474175923237E-3</v>
      </c>
      <c r="E116" s="70"/>
    </row>
    <row r="117" spans="1:5" x14ac:dyDescent="0.2">
      <c r="A117" s="72">
        <v>5130</v>
      </c>
      <c r="B117" s="70" t="s">
        <v>365</v>
      </c>
      <c r="C117" s="73">
        <v>27078796.309999999</v>
      </c>
      <c r="D117" s="74">
        <f t="shared" si="0"/>
        <v>0.24401549884493218</v>
      </c>
      <c r="E117" s="70"/>
    </row>
    <row r="118" spans="1:5" x14ac:dyDescent="0.2">
      <c r="A118" s="72">
        <v>5131</v>
      </c>
      <c r="B118" s="70" t="s">
        <v>366</v>
      </c>
      <c r="C118" s="73">
        <v>20444336.260000002</v>
      </c>
      <c r="D118" s="74">
        <f t="shared" si="0"/>
        <v>0.18423030528853798</v>
      </c>
      <c r="E118" s="70"/>
    </row>
    <row r="119" spans="1:5" x14ac:dyDescent="0.2">
      <c r="A119" s="72">
        <v>5132</v>
      </c>
      <c r="B119" s="70" t="s">
        <v>367</v>
      </c>
      <c r="C119" s="73">
        <v>953916.24</v>
      </c>
      <c r="D119" s="74">
        <f t="shared" si="0"/>
        <v>8.5960374491949511E-3</v>
      </c>
      <c r="E119" s="70"/>
    </row>
    <row r="120" spans="1:5" x14ac:dyDescent="0.2">
      <c r="A120" s="72">
        <v>5133</v>
      </c>
      <c r="B120" s="70" t="s">
        <v>368</v>
      </c>
      <c r="C120" s="73">
        <v>548427.31999999995</v>
      </c>
      <c r="D120" s="74">
        <f t="shared" si="0"/>
        <v>4.9420500282934933E-3</v>
      </c>
      <c r="E120" s="70"/>
    </row>
    <row r="121" spans="1:5" x14ac:dyDescent="0.2">
      <c r="A121" s="72">
        <v>5134</v>
      </c>
      <c r="B121" s="70" t="s">
        <v>369</v>
      </c>
      <c r="C121" s="73">
        <v>26851.17</v>
      </c>
      <c r="D121" s="74">
        <f t="shared" si="0"/>
        <v>2.4196428700563898E-4</v>
      </c>
      <c r="E121" s="70"/>
    </row>
    <row r="122" spans="1:5" x14ac:dyDescent="0.2">
      <c r="A122" s="72">
        <v>5135</v>
      </c>
      <c r="B122" s="70" t="s">
        <v>370</v>
      </c>
      <c r="C122" s="73">
        <v>312119.03999999998</v>
      </c>
      <c r="D122" s="74">
        <f t="shared" si="0"/>
        <v>2.8126022431977644E-3</v>
      </c>
      <c r="E122" s="70"/>
    </row>
    <row r="123" spans="1:5" x14ac:dyDescent="0.2">
      <c r="A123" s="72">
        <v>5136</v>
      </c>
      <c r="B123" s="70" t="s">
        <v>371</v>
      </c>
      <c r="C123" s="73">
        <v>116366.05</v>
      </c>
      <c r="D123" s="74">
        <f t="shared" si="0"/>
        <v>1.0486108545703051E-3</v>
      </c>
      <c r="E123" s="70"/>
    </row>
    <row r="124" spans="1:5" x14ac:dyDescent="0.2">
      <c r="A124" s="72">
        <v>5137</v>
      </c>
      <c r="B124" s="70" t="s">
        <v>372</v>
      </c>
      <c r="C124" s="73">
        <v>30926.44</v>
      </c>
      <c r="D124" s="74">
        <f t="shared" si="0"/>
        <v>2.786878189748407E-4</v>
      </c>
      <c r="E124" s="70"/>
    </row>
    <row r="125" spans="1:5" x14ac:dyDescent="0.2">
      <c r="A125" s="72">
        <v>5138</v>
      </c>
      <c r="B125" s="70" t="s">
        <v>373</v>
      </c>
      <c r="C125" s="73">
        <v>4375374.9000000004</v>
      </c>
      <c r="D125" s="74">
        <f t="shared" si="0"/>
        <v>3.9427871041033562E-2</v>
      </c>
      <c r="E125" s="70"/>
    </row>
    <row r="126" spans="1:5" x14ac:dyDescent="0.2">
      <c r="A126" s="72">
        <v>5139</v>
      </c>
      <c r="B126" s="70" t="s">
        <v>374</v>
      </c>
      <c r="C126" s="73">
        <v>2144332.89</v>
      </c>
      <c r="D126" s="74">
        <f t="shared" si="0"/>
        <v>1.9323254026978764E-2</v>
      </c>
      <c r="E126" s="70"/>
    </row>
    <row r="127" spans="1:5" x14ac:dyDescent="0.2">
      <c r="A127" s="72">
        <v>5200</v>
      </c>
      <c r="B127" s="70" t="s">
        <v>375</v>
      </c>
      <c r="C127" s="73">
        <v>9370916.3599999994</v>
      </c>
      <c r="D127" s="74">
        <f t="shared" si="0"/>
        <v>8.4444256828915751E-2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7382961.2400000002</v>
      </c>
      <c r="D131" s="74">
        <f t="shared" si="0"/>
        <v>6.6530171773776278E-2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1987955.12</v>
      </c>
      <c r="D137" s="74">
        <f t="shared" si="0"/>
        <v>1.791408505513948E-2</v>
      </c>
      <c r="E137" s="70"/>
    </row>
    <row r="138" spans="1:5" x14ac:dyDescent="0.2">
      <c r="A138" s="72">
        <v>5241</v>
      </c>
      <c r="B138" s="70" t="s">
        <v>384</v>
      </c>
      <c r="C138" s="73">
        <v>1071870.1299999999</v>
      </c>
      <c r="D138" s="74">
        <f t="shared" si="0"/>
        <v>9.6589568263912347E-3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293500</v>
      </c>
      <c r="D140" s="74">
        <f t="shared" si="0"/>
        <v>2.6448202531269603E-3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95634</v>
      </c>
      <c r="D167" s="74">
        <f t="shared" si="1"/>
        <v>8.6178787082638413E-4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95634</v>
      </c>
      <c r="D169" s="74">
        <f t="shared" si="1"/>
        <v>8.6178787082638413E-4</v>
      </c>
      <c r="E169" s="70"/>
    </row>
    <row r="170" spans="1:5" x14ac:dyDescent="0.2">
      <c r="A170" s="72">
        <v>5400</v>
      </c>
      <c r="B170" s="70" t="s">
        <v>412</v>
      </c>
      <c r="C170" s="73">
        <v>340725</v>
      </c>
      <c r="D170" s="74">
        <f t="shared" si="1"/>
        <v>3.0703794914708131E-3</v>
      </c>
      <c r="E170" s="70"/>
    </row>
    <row r="171" spans="1:5" x14ac:dyDescent="0.2">
      <c r="A171" s="72">
        <v>5410</v>
      </c>
      <c r="B171" s="70" t="s">
        <v>413</v>
      </c>
      <c r="C171" s="73">
        <v>340725</v>
      </c>
      <c r="D171" s="74">
        <f t="shared" si="1"/>
        <v>3.0703794914708131E-3</v>
      </c>
      <c r="E171" s="70"/>
    </row>
    <row r="172" spans="1:5" x14ac:dyDescent="0.2">
      <c r="A172" s="72">
        <v>5411</v>
      </c>
      <c r="B172" s="70" t="s">
        <v>414</v>
      </c>
      <c r="C172" s="73">
        <v>340725</v>
      </c>
      <c r="D172" s="74">
        <f t="shared" si="1"/>
        <v>3.0703794914708131E-3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23610938.879999999</v>
      </c>
      <c r="D218" s="74">
        <f t="shared" si="1"/>
        <v>0.21276555143157339</v>
      </c>
      <c r="E218" s="70"/>
    </row>
    <row r="219" spans="1:5" x14ac:dyDescent="0.2">
      <c r="A219" s="72">
        <v>5610</v>
      </c>
      <c r="B219" s="70" t="s">
        <v>452</v>
      </c>
      <c r="C219" s="73">
        <v>23610938.879999999</v>
      </c>
      <c r="D219" s="74">
        <f t="shared" si="1"/>
        <v>0.21276555143157339</v>
      </c>
      <c r="E219" s="70"/>
    </row>
    <row r="220" spans="1:5" x14ac:dyDescent="0.2">
      <c r="A220" s="72">
        <v>5611</v>
      </c>
      <c r="B220" s="70" t="s">
        <v>453</v>
      </c>
      <c r="C220" s="73">
        <v>23610938.879999999</v>
      </c>
      <c r="D220" s="74">
        <f t="shared" si="1"/>
        <v>0.21276555143157339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6" t="str">
        <f>ESF!A1</f>
        <v>MUNICIPIO DE ACAMBARO, GTO. 2022</v>
      </c>
      <c r="B1" s="166"/>
      <c r="C1" s="166"/>
      <c r="D1" s="49" t="s">
        <v>179</v>
      </c>
      <c r="E1" s="50">
        <f>'Notas a los Edos Financieros'!D1</f>
        <v>2022</v>
      </c>
    </row>
    <row r="2" spans="1:5" ht="18.95" customHeight="1" x14ac:dyDescent="0.2">
      <c r="A2" s="166" t="s">
        <v>454</v>
      </c>
      <c r="B2" s="166"/>
      <c r="C2" s="166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6" t="str">
        <f>ESF!A3</f>
        <v>CORRESPONDIENTE DEL 01 DE ENERO DEL 2022 AL 30 DE JUNIO DEL 2022</v>
      </c>
      <c r="B3" s="166"/>
      <c r="C3" s="166"/>
      <c r="D3" s="49" t="s">
        <v>182</v>
      </c>
      <c r="E3" s="50">
        <f>'Notas a los Edos Financieros'!D3</f>
        <v>2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19871384.77</v>
      </c>
    </row>
    <row r="9" spans="1:5" x14ac:dyDescent="0.2">
      <c r="A9" s="55">
        <v>3120</v>
      </c>
      <c r="B9" s="51" t="s">
        <v>455</v>
      </c>
      <c r="C9" s="56">
        <v>15996248.75</v>
      </c>
    </row>
    <row r="10" spans="1:5" x14ac:dyDescent="0.2">
      <c r="A10" s="55">
        <v>3130</v>
      </c>
      <c r="B10" s="51" t="s">
        <v>456</v>
      </c>
      <c r="C10" s="56">
        <v>287458011.37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79736280.329999998</v>
      </c>
    </row>
    <row r="15" spans="1:5" x14ac:dyDescent="0.2">
      <c r="A15" s="55">
        <v>3220</v>
      </c>
      <c r="B15" s="51" t="s">
        <v>459</v>
      </c>
      <c r="C15" s="56">
        <v>409757201.51999998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52"/>
  <sheetViews>
    <sheetView workbookViewId="0">
      <selection activeCell="E42" sqref="E42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6" t="str">
        <f>ESF!A1</f>
        <v>MUNICIPIO DE ACAMBARO, GTO. 2022</v>
      </c>
      <c r="B1" s="166"/>
      <c r="C1" s="166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6" t="s">
        <v>472</v>
      </c>
      <c r="B2" s="166"/>
      <c r="C2" s="166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6" t="str">
        <f>ESF!A3</f>
        <v>CORRESPONDIENTE DEL 01 DE ENERO DEL 2022 AL 30 DE JUNIO DEL 2022</v>
      </c>
      <c r="B3" s="166"/>
      <c r="C3" s="166"/>
      <c r="D3" s="49" t="s">
        <v>182</v>
      </c>
      <c r="E3" s="50">
        <v>2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22000</v>
      </c>
      <c r="D8" s="56">
        <v>29605.16</v>
      </c>
    </row>
    <row r="9" spans="1:5" x14ac:dyDescent="0.2">
      <c r="A9" s="55">
        <v>1112</v>
      </c>
      <c r="B9" s="51" t="s">
        <v>474</v>
      </c>
      <c r="C9" s="56">
        <v>103981093.43000001</v>
      </c>
      <c r="D9" s="56">
        <v>29076412.960000001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104003093.43000001</v>
      </c>
      <c r="D15" s="124">
        <f>SUM(D8:D14)</f>
        <v>29106018.120000001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649539757.39999998</v>
      </c>
      <c r="D20" s="124">
        <f>SUM(D21:D27)</f>
        <v>-7347048.1500000004</v>
      </c>
    </row>
    <row r="21" spans="1:4" x14ac:dyDescent="0.2">
      <c r="A21" s="55">
        <v>1231</v>
      </c>
      <c r="B21" s="51" t="s">
        <v>216</v>
      </c>
      <c r="C21" s="56">
        <v>478009625.94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171530131.46000001</v>
      </c>
      <c r="D24" s="56">
        <v>-7347048.1500000004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76556460.270000011</v>
      </c>
      <c r="D28" s="124">
        <f>SUM(D29:D36)</f>
        <v>-2107686.2000000002</v>
      </c>
    </row>
    <row r="29" spans="1:4" x14ac:dyDescent="0.2">
      <c r="A29" s="55">
        <v>1241</v>
      </c>
      <c r="B29" s="51" t="s">
        <v>224</v>
      </c>
      <c r="C29" s="56">
        <v>9639971.7300000004</v>
      </c>
      <c r="D29" s="56">
        <v>-122311.86</v>
      </c>
    </row>
    <row r="30" spans="1:4" x14ac:dyDescent="0.2">
      <c r="A30" s="55">
        <v>1242</v>
      </c>
      <c r="B30" s="51" t="s">
        <v>225</v>
      </c>
      <c r="C30" s="56">
        <v>2283397.86</v>
      </c>
      <c r="D30" s="56">
        <v>-34658.839999999997</v>
      </c>
    </row>
    <row r="31" spans="1:4" x14ac:dyDescent="0.2">
      <c r="A31" s="55">
        <v>1243</v>
      </c>
      <c r="B31" s="51" t="s">
        <v>226</v>
      </c>
      <c r="C31" s="56">
        <v>5017344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37278963.579999998</v>
      </c>
      <c r="D32" s="56">
        <v>-427664</v>
      </c>
    </row>
    <row r="33" spans="1:4" x14ac:dyDescent="0.2">
      <c r="A33" s="55">
        <v>1245</v>
      </c>
      <c r="B33" s="51" t="s">
        <v>228</v>
      </c>
      <c r="C33" s="56">
        <v>8246177.6299999999</v>
      </c>
      <c r="D33" s="56">
        <v>-22959</v>
      </c>
    </row>
    <row r="34" spans="1:4" x14ac:dyDescent="0.2">
      <c r="A34" s="55">
        <v>1246</v>
      </c>
      <c r="B34" s="51" t="s">
        <v>229</v>
      </c>
      <c r="C34" s="56">
        <v>14090605.470000001</v>
      </c>
      <c r="D34" s="56">
        <v>-1500092.5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1182277.6299999999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53985.7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1128291.93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727278495.29999995</v>
      </c>
      <c r="D43" s="124">
        <f>D20+D28+D37</f>
        <v>-9454734.3500000015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79736280.329999998</v>
      </c>
      <c r="D47" s="124">
        <v>48264741.420000002</v>
      </c>
    </row>
    <row r="48" spans="1:4" x14ac:dyDescent="0.2">
      <c r="A48" s="55"/>
      <c r="B48" s="140" t="s">
        <v>617</v>
      </c>
      <c r="C48" s="124">
        <f>C49+C61+C93+C96</f>
        <v>23951663.879999999</v>
      </c>
      <c r="D48" s="124">
        <f>D49+D61+D93+D96</f>
        <v>23575595.289999999</v>
      </c>
    </row>
    <row r="49" spans="1:4" x14ac:dyDescent="0.2">
      <c r="A49" s="62">
        <v>5400</v>
      </c>
      <c r="B49" s="63" t="s">
        <v>412</v>
      </c>
      <c r="C49" s="124">
        <f>C50+C52+C54+C56+C58</f>
        <v>340725</v>
      </c>
      <c r="D49" s="124">
        <f>D50+D52+D54+D56+D58</f>
        <v>209475</v>
      </c>
    </row>
    <row r="50" spans="1:4" x14ac:dyDescent="0.2">
      <c r="A50" s="55">
        <v>5410</v>
      </c>
      <c r="B50" s="51" t="s">
        <v>621</v>
      </c>
      <c r="C50" s="56">
        <f>C51</f>
        <v>340725</v>
      </c>
      <c r="D50" s="56">
        <f>D51</f>
        <v>209475</v>
      </c>
    </row>
    <row r="51" spans="1:4" x14ac:dyDescent="0.2">
      <c r="A51" s="55">
        <v>5411</v>
      </c>
      <c r="B51" s="51" t="s">
        <v>414</v>
      </c>
      <c r="C51" s="56">
        <v>340725</v>
      </c>
      <c r="D51" s="56">
        <v>209475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23610938.879999999</v>
      </c>
      <c r="D93" s="124">
        <f>D94</f>
        <v>23366120.289999999</v>
      </c>
    </row>
    <row r="94" spans="1:4" x14ac:dyDescent="0.2">
      <c r="A94" s="55">
        <v>5610</v>
      </c>
      <c r="B94" s="51" t="s">
        <v>452</v>
      </c>
      <c r="C94" s="56">
        <f>C95</f>
        <v>23610938.879999999</v>
      </c>
      <c r="D94" s="56">
        <f>D95</f>
        <v>23366120.289999999</v>
      </c>
    </row>
    <row r="95" spans="1:4" x14ac:dyDescent="0.2">
      <c r="A95" s="55">
        <v>5611</v>
      </c>
      <c r="B95" s="51" t="s">
        <v>453</v>
      </c>
      <c r="C95" s="56">
        <v>23610938.879999999</v>
      </c>
      <c r="D95" s="56">
        <v>23366120.289999999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C103+C125</f>
        <v>1153528.24</v>
      </c>
      <c r="D102" s="155">
        <f>D103+D125</f>
        <v>190984.59</v>
      </c>
    </row>
    <row r="103" spans="1:4" x14ac:dyDescent="0.2">
      <c r="A103" s="154">
        <v>4300</v>
      </c>
      <c r="B103" s="156" t="s">
        <v>329</v>
      </c>
      <c r="C103" s="155">
        <f>C104+C107+C113+C115+C117</f>
        <v>1153528.24</v>
      </c>
      <c r="D103" s="155">
        <f>D104+D107+D113+D115+D117</f>
        <v>190984.59</v>
      </c>
    </row>
    <row r="104" spans="1:4" x14ac:dyDescent="0.2">
      <c r="A104" s="154">
        <v>4310</v>
      </c>
      <c r="B104" s="156" t="s">
        <v>330</v>
      </c>
      <c r="C104" s="155">
        <f>C105+C106</f>
        <v>1153528.24</v>
      </c>
      <c r="D104" s="155">
        <f>D105+D106</f>
        <v>190984.59</v>
      </c>
    </row>
    <row r="105" spans="1:4" x14ac:dyDescent="0.2">
      <c r="A105" s="152">
        <v>4311</v>
      </c>
      <c r="B105" s="157" t="s">
        <v>508</v>
      </c>
      <c r="C105" s="153">
        <v>0</v>
      </c>
      <c r="D105" s="153">
        <v>0</v>
      </c>
    </row>
    <row r="106" spans="1:4" x14ac:dyDescent="0.2">
      <c r="A106" s="152">
        <v>4319</v>
      </c>
      <c r="B106" s="157" t="s">
        <v>331</v>
      </c>
      <c r="C106" s="153">
        <v>1153528.24</v>
      </c>
      <c r="D106" s="153">
        <v>190984.59</v>
      </c>
    </row>
    <row r="107" spans="1:4" x14ac:dyDescent="0.2">
      <c r="A107" s="154">
        <v>4320</v>
      </c>
      <c r="B107" s="156" t="s">
        <v>332</v>
      </c>
      <c r="C107" s="155">
        <f>SUM(C108:C112)</f>
        <v>0</v>
      </c>
      <c r="D107" s="155">
        <f>SUM(D108:D112)</f>
        <v>0</v>
      </c>
    </row>
    <row r="108" spans="1:4" x14ac:dyDescent="0.2">
      <c r="A108" s="152">
        <v>4321</v>
      </c>
      <c r="B108" s="157" t="s">
        <v>333</v>
      </c>
      <c r="C108" s="153">
        <v>0</v>
      </c>
      <c r="D108" s="153">
        <v>0</v>
      </c>
    </row>
    <row r="109" spans="1:4" x14ac:dyDescent="0.2">
      <c r="A109" s="152">
        <v>4322</v>
      </c>
      <c r="B109" s="157" t="s">
        <v>334</v>
      </c>
      <c r="C109" s="153">
        <v>0</v>
      </c>
      <c r="D109" s="153">
        <v>0</v>
      </c>
    </row>
    <row r="110" spans="1:4" x14ac:dyDescent="0.2">
      <c r="A110" s="152">
        <v>4323</v>
      </c>
      <c r="B110" s="157" t="s">
        <v>335</v>
      </c>
      <c r="C110" s="153">
        <v>0</v>
      </c>
      <c r="D110" s="153">
        <v>0</v>
      </c>
    </row>
    <row r="111" spans="1:4" x14ac:dyDescent="0.2">
      <c r="A111" s="152">
        <v>4324</v>
      </c>
      <c r="B111" s="157" t="s">
        <v>336</v>
      </c>
      <c r="C111" s="153">
        <v>0</v>
      </c>
      <c r="D111" s="153">
        <v>0</v>
      </c>
    </row>
    <row r="112" spans="1:4" x14ac:dyDescent="0.2">
      <c r="A112" s="152">
        <v>4325</v>
      </c>
      <c r="B112" s="157" t="s">
        <v>337</v>
      </c>
      <c r="C112" s="153">
        <v>0</v>
      </c>
      <c r="D112" s="153">
        <v>0</v>
      </c>
    </row>
    <row r="113" spans="1:4" x14ac:dyDescent="0.2">
      <c r="A113" s="154">
        <v>4330</v>
      </c>
      <c r="B113" s="156" t="s">
        <v>338</v>
      </c>
      <c r="C113" s="155">
        <f>C114</f>
        <v>0</v>
      </c>
      <c r="D113" s="155">
        <f>D114</f>
        <v>0</v>
      </c>
    </row>
    <row r="114" spans="1:4" x14ac:dyDescent="0.2">
      <c r="A114" s="152">
        <v>4331</v>
      </c>
      <c r="B114" s="157" t="s">
        <v>338</v>
      </c>
      <c r="C114" s="153">
        <v>0</v>
      </c>
      <c r="D114" s="153">
        <v>0</v>
      </c>
    </row>
    <row r="115" spans="1:4" x14ac:dyDescent="0.2">
      <c r="A115" s="154">
        <v>4340</v>
      </c>
      <c r="B115" s="156" t="s">
        <v>339</v>
      </c>
      <c r="C115" s="155">
        <f>C116</f>
        <v>0</v>
      </c>
      <c r="D115" s="155">
        <f>D116</f>
        <v>0</v>
      </c>
    </row>
    <row r="116" spans="1:4" x14ac:dyDescent="0.2">
      <c r="A116" s="152">
        <v>4341</v>
      </c>
      <c r="B116" s="157" t="s">
        <v>339</v>
      </c>
      <c r="C116" s="153">
        <v>0</v>
      </c>
      <c r="D116" s="153">
        <v>0</v>
      </c>
    </row>
    <row r="117" spans="1:4" x14ac:dyDescent="0.2">
      <c r="A117" s="154">
        <v>4390</v>
      </c>
      <c r="B117" s="156" t="s">
        <v>340</v>
      </c>
      <c r="C117" s="155">
        <f>SUM(C118:C124)</f>
        <v>0</v>
      </c>
      <c r="D117" s="155">
        <f>SUM(D118:D124)</f>
        <v>0</v>
      </c>
    </row>
    <row r="118" spans="1:4" x14ac:dyDescent="0.2">
      <c r="A118" s="152">
        <v>4392</v>
      </c>
      <c r="B118" s="157" t="s">
        <v>341</v>
      </c>
      <c r="C118" s="153">
        <v>0</v>
      </c>
      <c r="D118" s="153">
        <v>0</v>
      </c>
    </row>
    <row r="119" spans="1:4" x14ac:dyDescent="0.2">
      <c r="A119" s="152">
        <v>4393</v>
      </c>
      <c r="B119" s="157" t="s">
        <v>509</v>
      </c>
      <c r="C119" s="153">
        <v>0</v>
      </c>
      <c r="D119" s="153">
        <v>0</v>
      </c>
    </row>
    <row r="120" spans="1:4" x14ac:dyDescent="0.2">
      <c r="A120" s="152">
        <v>4394</v>
      </c>
      <c r="B120" s="157" t="s">
        <v>342</v>
      </c>
      <c r="C120" s="153">
        <v>0</v>
      </c>
      <c r="D120" s="153">
        <v>0</v>
      </c>
    </row>
    <row r="121" spans="1:4" x14ac:dyDescent="0.2">
      <c r="A121" s="152">
        <v>4395</v>
      </c>
      <c r="B121" s="157" t="s">
        <v>343</v>
      </c>
      <c r="C121" s="153">
        <v>0</v>
      </c>
      <c r="D121" s="153">
        <v>0</v>
      </c>
    </row>
    <row r="122" spans="1:4" x14ac:dyDescent="0.2">
      <c r="A122" s="152">
        <v>4396</v>
      </c>
      <c r="B122" s="157" t="s">
        <v>344</v>
      </c>
      <c r="C122" s="153">
        <v>0</v>
      </c>
      <c r="D122" s="153">
        <v>0</v>
      </c>
    </row>
    <row r="123" spans="1:4" x14ac:dyDescent="0.2">
      <c r="A123" s="152">
        <v>4397</v>
      </c>
      <c r="B123" s="157" t="s">
        <v>510</v>
      </c>
      <c r="C123" s="153">
        <v>0</v>
      </c>
      <c r="D123" s="153">
        <v>0</v>
      </c>
    </row>
    <row r="124" spans="1:4" x14ac:dyDescent="0.2">
      <c r="A124" s="152">
        <v>4399</v>
      </c>
      <c r="B124" s="157" t="s">
        <v>340</v>
      </c>
      <c r="C124" s="153">
        <v>0</v>
      </c>
      <c r="D124" s="153">
        <v>0</v>
      </c>
    </row>
    <row r="125" spans="1:4" x14ac:dyDescent="0.2">
      <c r="A125" s="62">
        <v>1120</v>
      </c>
      <c r="B125" s="141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9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9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9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9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9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9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9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9" t="s">
        <v>635</v>
      </c>
      <c r="C134" s="56">
        <v>0</v>
      </c>
      <c r="D134" s="56">
        <v>0</v>
      </c>
    </row>
    <row r="135" spans="1:4" x14ac:dyDescent="0.2">
      <c r="A135" s="55"/>
      <c r="B135" s="143" t="s">
        <v>632</v>
      </c>
      <c r="C135" s="124">
        <f>C47+C48-C102</f>
        <v>102534415.97</v>
      </c>
      <c r="D135" s="124">
        <f>D47+D48-D102</f>
        <v>71649352.120000005</v>
      </c>
    </row>
    <row r="137" spans="1:4" x14ac:dyDescent="0.2">
      <c r="B137" s="42" t="s">
        <v>649</v>
      </c>
    </row>
    <row r="152" spans="8:8" x14ac:dyDescent="0.2">
      <c r="H152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2022-07-27T17:52:42Z</cp:lastPrinted>
  <dcterms:created xsi:type="dcterms:W3CDTF">2012-12-11T20:36:24Z</dcterms:created>
  <dcterms:modified xsi:type="dcterms:W3CDTF">2022-07-27T17:57:39Z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